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表3-2" sheetId="1" r:id="rId1"/>
    <sheet name="表3-2-1" sheetId="2" r:id="rId2"/>
    <sheet name="修正工分值统计表 (2)" sheetId="3" r:id="rId3"/>
  </sheets>
  <definedNames/>
  <calcPr fullCalcOnLoad="1"/>
</workbook>
</file>

<file path=xl/sharedStrings.xml><?xml version="1.0" encoding="utf-8"?>
<sst xmlns="http://schemas.openxmlformats.org/spreadsheetml/2006/main" count="87" uniqueCount="58">
  <si>
    <t>安徽省农村部分计划生育家庭奖励扶助对象退出情况汇总表</t>
  </si>
  <si>
    <t>填报单位（盖章）：全椒县计生委</t>
  </si>
  <si>
    <t>负责人：</t>
  </si>
  <si>
    <t>单　位</t>
  </si>
  <si>
    <t>退出人数</t>
  </si>
  <si>
    <t>退出类型</t>
  </si>
  <si>
    <t>子女数增加</t>
  </si>
  <si>
    <t>户口农转非</t>
  </si>
  <si>
    <t>迁出</t>
  </si>
  <si>
    <t>死亡</t>
  </si>
  <si>
    <t>审批错误</t>
  </si>
  <si>
    <t>转入特扶</t>
  </si>
  <si>
    <t>大墅</t>
  </si>
  <si>
    <t>古河</t>
  </si>
  <si>
    <t>二郎口</t>
  </si>
  <si>
    <t>六镇</t>
  </si>
  <si>
    <t>武岗</t>
  </si>
  <si>
    <t>西王</t>
  </si>
  <si>
    <t>马厂</t>
  </si>
  <si>
    <t>石沛</t>
  </si>
  <si>
    <t>十字</t>
  </si>
  <si>
    <t>襄河</t>
  </si>
  <si>
    <t>合计</t>
  </si>
  <si>
    <t>填表人：茆恩敏</t>
  </si>
  <si>
    <t>填表时间：20130321</t>
  </si>
  <si>
    <t>现无子女</t>
  </si>
  <si>
    <t>一个子女</t>
  </si>
  <si>
    <t>两个女孩</t>
  </si>
  <si>
    <t>总数</t>
  </si>
  <si>
    <t>其中只生一女人数</t>
  </si>
  <si>
    <r>
      <t>填表时间：2</t>
    </r>
    <r>
      <rPr>
        <sz val="12"/>
        <rFont val="宋体"/>
        <family val="0"/>
      </rPr>
      <t>0130321</t>
    </r>
  </si>
  <si>
    <r>
      <t>注：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其中只生一女人数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指只生育过一个独生女或独生女死亡现无子女的奖扶对象人数，</t>
    </r>
  </si>
  <si>
    <r>
      <t>即增加</t>
    </r>
    <r>
      <rPr>
        <sz val="12"/>
        <rFont val="Times New Roman"/>
        <family val="1"/>
      </rPr>
      <t>120</t>
    </r>
    <r>
      <rPr>
        <sz val="12"/>
        <rFont val="宋体"/>
        <family val="0"/>
      </rPr>
      <t>元奖扶金标准的对象数。</t>
    </r>
  </si>
  <si>
    <r>
      <t>本表由县级人口计生部门汇总年度资格确认情况填报，每年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日前报市，各市审核、汇总后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</si>
  <si>
    <r>
      <t>25</t>
    </r>
    <r>
      <rPr>
        <sz val="12"/>
        <rFont val="宋体"/>
        <family val="0"/>
      </rPr>
      <t>日前报省。本表由县、市、省分别存档。</t>
    </r>
  </si>
  <si>
    <t>附件3：</t>
  </si>
  <si>
    <t>全椒县2022年基本公共卫生服务项目年终系数修正实际工分值统计表</t>
  </si>
  <si>
    <t xml:space="preserve">填报单位（盖章）：全椒县卫健委 </t>
  </si>
  <si>
    <t>统计日期：2023年1月29日</t>
  </si>
  <si>
    <t>根据季度考核得分计算年终得分</t>
  </si>
  <si>
    <r>
      <rPr>
        <b/>
        <sz val="10"/>
        <rFont val="宋体"/>
        <family val="0"/>
      </rPr>
      <t>年终系数</t>
    </r>
    <r>
      <rPr>
        <sz val="10"/>
        <rFont val="宋体"/>
        <family val="0"/>
      </rPr>
      <t>（各镇年终总得分/</t>
    </r>
    <r>
      <rPr>
        <sz val="10"/>
        <rFont val="宋体"/>
        <family val="0"/>
      </rPr>
      <t>100分</t>
    </r>
    <r>
      <rPr>
        <sz val="10"/>
        <rFont val="宋体"/>
        <family val="0"/>
      </rPr>
      <t>）</t>
    </r>
  </si>
  <si>
    <t>实际工分值</t>
  </si>
  <si>
    <r>
      <rPr>
        <b/>
        <sz val="10"/>
        <rFont val="宋体"/>
        <family val="0"/>
      </rPr>
      <t>修正后的工分值</t>
    </r>
    <r>
      <rPr>
        <sz val="10"/>
        <rFont val="宋体"/>
        <family val="0"/>
      </rPr>
      <t>（年终系数*实际工分值）</t>
    </r>
  </si>
  <si>
    <t>第一季度得分</t>
  </si>
  <si>
    <t>占比10%得分</t>
  </si>
  <si>
    <t>第二季度得分</t>
  </si>
  <si>
    <t>占比20%得分</t>
  </si>
  <si>
    <t>第三季度得分</t>
  </si>
  <si>
    <t>第四季度得分</t>
  </si>
  <si>
    <t>占比60%得分</t>
  </si>
  <si>
    <t>年终总得分</t>
  </si>
  <si>
    <t>全柴中心</t>
  </si>
  <si>
    <t>城南中心</t>
  </si>
  <si>
    <t>填表人：</t>
  </si>
  <si>
    <r>
      <t xml:space="preserve"> </t>
    </r>
    <r>
      <rPr>
        <sz val="10"/>
        <rFont val="宋体"/>
        <family val="0"/>
      </rPr>
      <t xml:space="preserve">                  </t>
    </r>
    <r>
      <rPr>
        <sz val="10"/>
        <rFont val="宋体"/>
        <family val="0"/>
      </rPr>
      <t>分管负责人：</t>
    </r>
  </si>
  <si>
    <t>单位负责人：</t>
  </si>
  <si>
    <t>说明： 年终总得分J=C+E+G+I</t>
  </si>
  <si>
    <t xml:space="preserve">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</si>
</sst>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0_ "/>
    <numFmt numFmtId="179" formatCode="0.0_ "/>
    <numFmt numFmtId="180" formatCode="0.00_);[Red]\(0.00\)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3" tint="0.39998000860214233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3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12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7" fontId="54" fillId="0" borderId="11" xfId="0" applyNumberFormat="1" applyFont="1" applyBorder="1" applyAlignment="1">
      <alignment horizontal="center" vertical="center"/>
    </xf>
    <xf numFmtId="178" fontId="55" fillId="0" borderId="11" xfId="0" applyNumberFormat="1" applyFont="1" applyBorder="1" applyAlignment="1">
      <alignment horizontal="center" vertical="center"/>
    </xf>
    <xf numFmtId="179" fontId="4" fillId="0" borderId="11" xfId="40" applyNumberFormat="1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179" fontId="55" fillId="0" borderId="11" xfId="0" applyNumberFormat="1" applyFont="1" applyBorder="1" applyAlignment="1">
      <alignment horizontal="center" vertical="center"/>
    </xf>
    <xf numFmtId="177" fontId="56" fillId="0" borderId="11" xfId="40" applyNumberFormat="1" applyFont="1" applyFill="1" applyBorder="1" applyAlignment="1">
      <alignment horizontal="center" vertical="center" wrapText="1"/>
      <protection/>
    </xf>
    <xf numFmtId="180" fontId="55" fillId="0" borderId="11" xfId="40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4">
      <selection activeCell="F17" sqref="F17"/>
    </sheetView>
  </sheetViews>
  <sheetFormatPr defaultColWidth="9.00390625" defaultRowHeight="34.5" customHeight="1"/>
  <cols>
    <col min="1" max="1" width="10.50390625" style="23" customWidth="1"/>
    <col min="2" max="2" width="10.50390625" style="24" customWidth="1"/>
    <col min="3" max="3" width="10.875" style="24" customWidth="1"/>
    <col min="4" max="4" width="12.25390625" style="24" customWidth="1"/>
    <col min="5" max="5" width="12.00390625" style="24" customWidth="1"/>
    <col min="6" max="6" width="11.00390625" style="24" customWidth="1"/>
    <col min="7" max="7" width="7.875" style="24" customWidth="1"/>
    <col min="8" max="8" width="11.25390625" style="24" customWidth="1"/>
    <col min="9" max="16384" width="9.00390625" style="8" customWidth="1"/>
  </cols>
  <sheetData>
    <row r="1" spans="1:8" ht="44.25" customHeight="1">
      <c r="A1" s="42" t="s">
        <v>0</v>
      </c>
      <c r="B1" s="43"/>
      <c r="C1" s="43"/>
      <c r="D1" s="43"/>
      <c r="E1" s="43"/>
      <c r="F1" s="43"/>
      <c r="G1" s="43"/>
      <c r="H1" s="43"/>
    </row>
    <row r="2" spans="1:8" ht="34.5" customHeight="1">
      <c r="A2" s="44" t="s">
        <v>1</v>
      </c>
      <c r="B2" s="45"/>
      <c r="C2" s="45"/>
      <c r="D2" s="45"/>
      <c r="E2" s="46" t="s">
        <v>2</v>
      </c>
      <c r="F2" s="46"/>
      <c r="G2" s="46"/>
      <c r="H2" s="46"/>
    </row>
    <row r="3" spans="1:8" ht="34.5" customHeight="1">
      <c r="A3" s="50" t="s">
        <v>3</v>
      </c>
      <c r="B3" s="50" t="s">
        <v>4</v>
      </c>
      <c r="C3" s="47" t="s">
        <v>5</v>
      </c>
      <c r="D3" s="47"/>
      <c r="E3" s="47"/>
      <c r="F3" s="47"/>
      <c r="G3" s="47"/>
      <c r="H3" s="47"/>
    </row>
    <row r="4" spans="1:8" ht="34.5" customHeight="1">
      <c r="A4" s="51"/>
      <c r="B4" s="51"/>
      <c r="C4" s="25" t="s">
        <v>6</v>
      </c>
      <c r="D4" s="25" t="s">
        <v>7</v>
      </c>
      <c r="E4" s="25" t="s">
        <v>8</v>
      </c>
      <c r="F4" s="25" t="s">
        <v>9</v>
      </c>
      <c r="G4" s="25" t="s">
        <v>10</v>
      </c>
      <c r="H4" s="25" t="s">
        <v>11</v>
      </c>
    </row>
    <row r="5" spans="1:8" ht="34.5" customHeight="1">
      <c r="A5" s="17" t="s">
        <v>12</v>
      </c>
      <c r="B5" s="26">
        <f>C5+D5+E5+F5+G5+H5</f>
        <v>6</v>
      </c>
      <c r="C5" s="26">
        <f>SUM(C6:C13)</f>
        <v>0</v>
      </c>
      <c r="D5" s="26">
        <v>1</v>
      </c>
      <c r="E5" s="26">
        <v>0</v>
      </c>
      <c r="F5" s="26">
        <v>3</v>
      </c>
      <c r="G5" s="27">
        <f>SUM(G6:G13)</f>
        <v>0</v>
      </c>
      <c r="H5" s="27">
        <v>2</v>
      </c>
    </row>
    <row r="6" spans="1:8" ht="34.5" customHeight="1">
      <c r="A6" s="17" t="s">
        <v>13</v>
      </c>
      <c r="B6" s="26">
        <f>C6+D6+E6+F6+G6+H6</f>
        <v>2</v>
      </c>
      <c r="C6" s="26">
        <v>0</v>
      </c>
      <c r="D6" s="26">
        <v>0</v>
      </c>
      <c r="E6" s="26">
        <v>0</v>
      </c>
      <c r="F6" s="26">
        <v>2</v>
      </c>
      <c r="G6" s="27">
        <v>0</v>
      </c>
      <c r="H6" s="27">
        <v>0</v>
      </c>
    </row>
    <row r="7" spans="1:8" ht="34.5" customHeight="1">
      <c r="A7" s="17" t="s">
        <v>14</v>
      </c>
      <c r="B7" s="26">
        <f>C7+D7+E7+F7+G7+H7</f>
        <v>4</v>
      </c>
      <c r="C7" s="26">
        <v>0</v>
      </c>
      <c r="D7" s="26">
        <v>0</v>
      </c>
      <c r="E7" s="26">
        <v>0</v>
      </c>
      <c r="F7" s="26">
        <v>4</v>
      </c>
      <c r="G7" s="27">
        <v>0</v>
      </c>
      <c r="H7" s="27">
        <v>0</v>
      </c>
    </row>
    <row r="8" spans="1:8" ht="34.5" customHeight="1">
      <c r="A8" s="17" t="s">
        <v>15</v>
      </c>
      <c r="B8" s="26">
        <f aca="true" t="shared" si="0" ref="B8:B14">C8+D8+E8+F8+G8+H8</f>
        <v>2</v>
      </c>
      <c r="C8" s="26">
        <v>0</v>
      </c>
      <c r="D8" s="26">
        <v>0</v>
      </c>
      <c r="E8" s="26">
        <v>0</v>
      </c>
      <c r="F8" s="26">
        <v>2</v>
      </c>
      <c r="G8" s="27">
        <v>0</v>
      </c>
      <c r="H8" s="27">
        <v>0</v>
      </c>
    </row>
    <row r="9" spans="1:8" ht="34.5" customHeight="1">
      <c r="A9" s="17" t="s">
        <v>16</v>
      </c>
      <c r="B9" s="26">
        <f t="shared" si="0"/>
        <v>3</v>
      </c>
      <c r="C9" s="26">
        <v>0</v>
      </c>
      <c r="D9" s="26">
        <v>0</v>
      </c>
      <c r="E9" s="26">
        <v>0</v>
      </c>
      <c r="F9" s="26">
        <v>3</v>
      </c>
      <c r="G9" s="27">
        <v>0</v>
      </c>
      <c r="H9" s="27">
        <v>0</v>
      </c>
    </row>
    <row r="10" spans="1:8" ht="34.5" customHeight="1">
      <c r="A10" s="17" t="s">
        <v>17</v>
      </c>
      <c r="B10" s="26">
        <f t="shared" si="0"/>
        <v>3</v>
      </c>
      <c r="C10" s="26">
        <v>0</v>
      </c>
      <c r="D10" s="26">
        <v>0</v>
      </c>
      <c r="E10" s="26">
        <v>0</v>
      </c>
      <c r="F10" s="26">
        <v>3</v>
      </c>
      <c r="G10" s="27">
        <v>0</v>
      </c>
      <c r="H10" s="27">
        <v>0</v>
      </c>
    </row>
    <row r="11" spans="1:8" ht="34.5" customHeight="1">
      <c r="A11" s="17" t="s">
        <v>18</v>
      </c>
      <c r="B11" s="26">
        <f t="shared" si="0"/>
        <v>4</v>
      </c>
      <c r="C11" s="26">
        <v>0</v>
      </c>
      <c r="D11" s="26">
        <v>0</v>
      </c>
      <c r="E11" s="26">
        <v>0</v>
      </c>
      <c r="F11" s="26">
        <v>4</v>
      </c>
      <c r="G11" s="27">
        <v>0</v>
      </c>
      <c r="H11" s="27">
        <v>0</v>
      </c>
    </row>
    <row r="12" spans="1:8" ht="34.5" customHeight="1">
      <c r="A12" s="17" t="s">
        <v>19</v>
      </c>
      <c r="B12" s="26">
        <f t="shared" si="0"/>
        <v>6</v>
      </c>
      <c r="C12" s="26">
        <v>0</v>
      </c>
      <c r="D12" s="26">
        <v>0</v>
      </c>
      <c r="E12" s="26">
        <v>0</v>
      </c>
      <c r="F12" s="26">
        <v>5</v>
      </c>
      <c r="G12" s="27">
        <v>0</v>
      </c>
      <c r="H12" s="27">
        <v>1</v>
      </c>
    </row>
    <row r="13" spans="1:8" ht="34.5" customHeight="1">
      <c r="A13" s="17" t="s">
        <v>20</v>
      </c>
      <c r="B13" s="26">
        <f t="shared" si="0"/>
        <v>5</v>
      </c>
      <c r="C13" s="26">
        <v>0</v>
      </c>
      <c r="D13" s="26">
        <v>0</v>
      </c>
      <c r="E13" s="26">
        <v>0</v>
      </c>
      <c r="F13" s="26">
        <v>5</v>
      </c>
      <c r="G13" s="27">
        <v>0</v>
      </c>
      <c r="H13" s="27">
        <v>0</v>
      </c>
    </row>
    <row r="14" spans="1:8" ht="34.5" customHeight="1">
      <c r="A14" s="17" t="s">
        <v>21</v>
      </c>
      <c r="B14" s="26">
        <f t="shared" si="0"/>
        <v>7</v>
      </c>
      <c r="C14" s="26">
        <v>0</v>
      </c>
      <c r="D14" s="26">
        <v>0</v>
      </c>
      <c r="E14" s="26">
        <v>0</v>
      </c>
      <c r="F14" s="26">
        <v>7</v>
      </c>
      <c r="G14" s="27">
        <v>0</v>
      </c>
      <c r="H14" s="27">
        <v>0</v>
      </c>
    </row>
    <row r="15" spans="1:8" ht="34.5" customHeight="1">
      <c r="A15" s="17" t="s">
        <v>22</v>
      </c>
      <c r="B15" s="26">
        <f aca="true" t="shared" si="1" ref="B15:H15">SUM(B5:B14)</f>
        <v>42</v>
      </c>
      <c r="C15" s="26">
        <f t="shared" si="1"/>
        <v>0</v>
      </c>
      <c r="D15" s="26">
        <f t="shared" si="1"/>
        <v>1</v>
      </c>
      <c r="E15" s="26">
        <f t="shared" si="1"/>
        <v>0</v>
      </c>
      <c r="F15" s="26">
        <f t="shared" si="1"/>
        <v>38</v>
      </c>
      <c r="G15" s="26">
        <f t="shared" si="1"/>
        <v>0</v>
      </c>
      <c r="H15" s="26">
        <f t="shared" si="1"/>
        <v>3</v>
      </c>
    </row>
    <row r="16" spans="1:8" ht="34.5" customHeight="1">
      <c r="A16" s="48" t="s">
        <v>23</v>
      </c>
      <c r="B16" s="45"/>
      <c r="C16" s="28"/>
      <c r="D16" s="28"/>
      <c r="E16" s="49" t="s">
        <v>24</v>
      </c>
      <c r="F16" s="49"/>
      <c r="G16" s="29"/>
      <c r="H16" s="29"/>
    </row>
  </sheetData>
  <sheetProtection/>
  <mergeCells count="8">
    <mergeCell ref="A1:H1"/>
    <mergeCell ref="A2:D2"/>
    <mergeCell ref="E2:H2"/>
    <mergeCell ref="C3:H3"/>
    <mergeCell ref="A16:B16"/>
    <mergeCell ref="E16:F16"/>
    <mergeCell ref="A3:A4"/>
    <mergeCell ref="B3:B4"/>
  </mergeCells>
  <printOptions/>
  <pageMargins left="0.75" right="0.75" top="1" bottom="1" header="0.5" footer="0.5"/>
  <pageSetup horizontalDpi="600" verticalDpi="600" orientation="portrait" paperSize="9" scale="90"/>
  <ignoredErrors>
    <ignoredError sqref="G5 C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C11" sqref="C11"/>
    </sheetView>
  </sheetViews>
  <sheetFormatPr defaultColWidth="9.00390625" defaultRowHeight="34.5" customHeight="1"/>
  <cols>
    <col min="1" max="2" width="10.50390625" style="8" customWidth="1"/>
    <col min="3" max="3" width="10.875" style="8" customWidth="1"/>
    <col min="4" max="4" width="12.875" style="8" customWidth="1"/>
    <col min="5" max="5" width="14.125" style="8" customWidth="1"/>
    <col min="6" max="6" width="12.50390625" style="8" customWidth="1"/>
    <col min="7" max="16384" width="9.00390625" style="8" customWidth="1"/>
  </cols>
  <sheetData>
    <row r="1" spans="1:6" ht="34.5" customHeight="1">
      <c r="A1" s="52" t="s">
        <v>0</v>
      </c>
      <c r="B1" s="53"/>
      <c r="C1" s="53"/>
      <c r="D1" s="53"/>
      <c r="E1" s="53"/>
      <c r="F1" s="53"/>
    </row>
    <row r="2" spans="1:6" ht="34.5" customHeight="1">
      <c r="A2" s="54" t="s">
        <v>1</v>
      </c>
      <c r="B2" s="55"/>
      <c r="C2" s="55"/>
      <c r="D2" s="55"/>
      <c r="E2" s="54" t="s">
        <v>2</v>
      </c>
      <c r="F2" s="55"/>
    </row>
    <row r="3" spans="1:6" ht="34.5" customHeight="1">
      <c r="A3" s="58" t="s">
        <v>3</v>
      </c>
      <c r="B3" s="13" t="s">
        <v>22</v>
      </c>
      <c r="C3" s="14"/>
      <c r="D3" s="58" t="s">
        <v>25</v>
      </c>
      <c r="E3" s="58" t="s">
        <v>26</v>
      </c>
      <c r="F3" s="58" t="s">
        <v>27</v>
      </c>
    </row>
    <row r="4" spans="1:6" ht="34.5" customHeight="1">
      <c r="A4" s="59"/>
      <c r="B4" s="15" t="s">
        <v>28</v>
      </c>
      <c r="C4" s="16" t="s">
        <v>29</v>
      </c>
      <c r="D4" s="59"/>
      <c r="E4" s="59"/>
      <c r="F4" s="59"/>
    </row>
    <row r="5" spans="1:6" ht="34.5" customHeight="1">
      <c r="A5" s="17" t="s">
        <v>12</v>
      </c>
      <c r="B5" s="18">
        <f>D5+E5+F5</f>
        <v>6</v>
      </c>
      <c r="C5" s="18">
        <v>2</v>
      </c>
      <c r="D5" s="18">
        <f>SUM(D6:D13)</f>
        <v>0</v>
      </c>
      <c r="E5" s="18">
        <v>5</v>
      </c>
      <c r="F5" s="18">
        <v>1</v>
      </c>
    </row>
    <row r="6" spans="1:6" ht="34.5" customHeight="1">
      <c r="A6" s="17" t="s">
        <v>13</v>
      </c>
      <c r="B6" s="18">
        <f aca="true" t="shared" si="0" ref="B6:B14">D6+E6+F6</f>
        <v>2</v>
      </c>
      <c r="C6" s="18">
        <v>1</v>
      </c>
      <c r="D6" s="18">
        <v>0</v>
      </c>
      <c r="E6" s="19">
        <v>2</v>
      </c>
      <c r="F6" s="19">
        <v>0</v>
      </c>
    </row>
    <row r="7" spans="1:6" ht="34.5" customHeight="1">
      <c r="A7" s="17" t="s">
        <v>14</v>
      </c>
      <c r="B7" s="18">
        <f t="shared" si="0"/>
        <v>4</v>
      </c>
      <c r="C7" s="18">
        <v>1</v>
      </c>
      <c r="D7" s="18">
        <v>0</v>
      </c>
      <c r="E7" s="19">
        <v>4</v>
      </c>
      <c r="F7" s="19">
        <v>0</v>
      </c>
    </row>
    <row r="8" spans="1:6" ht="34.5" customHeight="1">
      <c r="A8" s="17" t="s">
        <v>15</v>
      </c>
      <c r="B8" s="18">
        <f t="shared" si="0"/>
        <v>2</v>
      </c>
      <c r="C8" s="18">
        <v>0</v>
      </c>
      <c r="D8" s="18">
        <v>0</v>
      </c>
      <c r="E8" s="19">
        <v>2</v>
      </c>
      <c r="F8" s="19">
        <v>0</v>
      </c>
    </row>
    <row r="9" spans="1:6" ht="34.5" customHeight="1">
      <c r="A9" s="17" t="s">
        <v>16</v>
      </c>
      <c r="B9" s="18">
        <f t="shared" si="0"/>
        <v>3</v>
      </c>
      <c r="C9" s="18">
        <v>1</v>
      </c>
      <c r="D9" s="18">
        <v>0</v>
      </c>
      <c r="E9" s="19">
        <v>3</v>
      </c>
      <c r="F9" s="19">
        <v>0</v>
      </c>
    </row>
    <row r="10" spans="1:6" ht="34.5" customHeight="1">
      <c r="A10" s="17" t="s">
        <v>17</v>
      </c>
      <c r="B10" s="18">
        <f t="shared" si="0"/>
        <v>3</v>
      </c>
      <c r="C10" s="18">
        <v>1</v>
      </c>
      <c r="D10" s="18">
        <v>0</v>
      </c>
      <c r="E10" s="19">
        <v>3</v>
      </c>
      <c r="F10" s="19">
        <v>0</v>
      </c>
    </row>
    <row r="11" spans="1:6" ht="34.5" customHeight="1">
      <c r="A11" s="17" t="s">
        <v>18</v>
      </c>
      <c r="B11" s="18">
        <f t="shared" si="0"/>
        <v>4</v>
      </c>
      <c r="C11" s="18">
        <v>1</v>
      </c>
      <c r="D11" s="18">
        <v>0</v>
      </c>
      <c r="E11" s="19">
        <v>4</v>
      </c>
      <c r="F11" s="19">
        <v>0</v>
      </c>
    </row>
    <row r="12" spans="1:6" ht="34.5" customHeight="1">
      <c r="A12" s="17" t="s">
        <v>19</v>
      </c>
      <c r="B12" s="18">
        <f t="shared" si="0"/>
        <v>6</v>
      </c>
      <c r="C12" s="18">
        <v>0</v>
      </c>
      <c r="D12" s="18">
        <v>0</v>
      </c>
      <c r="E12" s="19">
        <v>5</v>
      </c>
      <c r="F12" s="19">
        <v>1</v>
      </c>
    </row>
    <row r="13" spans="1:6" ht="34.5" customHeight="1">
      <c r="A13" s="17" t="s">
        <v>20</v>
      </c>
      <c r="B13" s="18">
        <f t="shared" si="0"/>
        <v>5</v>
      </c>
      <c r="C13" s="18">
        <v>2</v>
      </c>
      <c r="D13" s="18">
        <v>0</v>
      </c>
      <c r="E13" s="19">
        <v>4</v>
      </c>
      <c r="F13" s="19">
        <v>1</v>
      </c>
    </row>
    <row r="14" spans="1:6" ht="34.5" customHeight="1">
      <c r="A14" s="17" t="s">
        <v>21</v>
      </c>
      <c r="B14" s="18">
        <f t="shared" si="0"/>
        <v>7</v>
      </c>
      <c r="C14" s="18">
        <v>0</v>
      </c>
      <c r="D14" s="18">
        <v>0</v>
      </c>
      <c r="E14" s="19">
        <v>3</v>
      </c>
      <c r="F14" s="18">
        <v>4</v>
      </c>
    </row>
    <row r="15" spans="1:6" ht="34.5" customHeight="1">
      <c r="A15" s="17" t="s">
        <v>22</v>
      </c>
      <c r="B15" s="18">
        <f>SUM(B5:B14)</f>
        <v>42</v>
      </c>
      <c r="C15" s="18">
        <f>SUM(C5:C14)</f>
        <v>9</v>
      </c>
      <c r="D15" s="18">
        <f>SUM(D5:D14)</f>
        <v>0</v>
      </c>
      <c r="E15" s="18">
        <f>SUM(E5:E14)</f>
        <v>35</v>
      </c>
      <c r="F15" s="18">
        <f>SUM(F5:F14)</f>
        <v>7</v>
      </c>
    </row>
    <row r="16" spans="1:6" ht="34.5" customHeight="1">
      <c r="A16" s="56" t="s">
        <v>23</v>
      </c>
      <c r="B16" s="56"/>
      <c r="C16" s="20"/>
      <c r="D16" s="20"/>
      <c r="E16" s="57" t="s">
        <v>30</v>
      </c>
      <c r="F16" s="57"/>
    </row>
    <row r="17" spans="1:6" ht="34.5" customHeight="1">
      <c r="A17" s="21" t="s">
        <v>31</v>
      </c>
      <c r="B17" s="22"/>
      <c r="C17" s="22"/>
      <c r="D17" s="22"/>
      <c r="E17" s="22"/>
      <c r="F17" s="22"/>
    </row>
    <row r="18" spans="1:6" ht="34.5" customHeight="1">
      <c r="A18" s="8" t="s">
        <v>32</v>
      </c>
      <c r="B18" s="20"/>
      <c r="C18" s="20"/>
      <c r="D18" s="20"/>
      <c r="E18" s="20"/>
      <c r="F18" s="20"/>
    </row>
    <row r="19" ht="34.5" customHeight="1">
      <c r="A19" s="8" t="s">
        <v>33</v>
      </c>
    </row>
    <row r="20" ht="34.5" customHeight="1">
      <c r="A20" s="20" t="s">
        <v>34</v>
      </c>
    </row>
  </sheetData>
  <sheetProtection/>
  <mergeCells count="9">
    <mergeCell ref="A1:F1"/>
    <mergeCell ref="A2:D2"/>
    <mergeCell ref="E2:F2"/>
    <mergeCell ref="A16:B16"/>
    <mergeCell ref="E16:F16"/>
    <mergeCell ref="A3:A4"/>
    <mergeCell ref="D3:D4"/>
    <mergeCell ref="E3:E4"/>
    <mergeCell ref="F3:F4"/>
  </mergeCells>
  <printOptions horizontalCentered="1" verticalCentered="1"/>
  <pageMargins left="0.78" right="0.7480314960629921" top="0.9842519685039371" bottom="0.9842519685039371" header="0.5118110236220472" footer="0.5118110236220472"/>
  <pageSetup horizontalDpi="600" verticalDpi="600" orientation="portrait" paperSize="9" scale="90"/>
  <ignoredErrors>
    <ignoredError sqref="D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workbookViewId="0" topLeftCell="A1">
      <selection activeCell="O9" sqref="O9"/>
    </sheetView>
  </sheetViews>
  <sheetFormatPr defaultColWidth="9.00390625" defaultRowHeight="14.25"/>
  <cols>
    <col min="1" max="1" width="11.50390625" style="0" customWidth="1"/>
    <col min="2" max="2" width="8.625" style="0" customWidth="1"/>
    <col min="3" max="3" width="10.25390625" style="0" customWidth="1"/>
    <col min="4" max="4" width="8.125" style="0" customWidth="1"/>
    <col min="5" max="5" width="9.125" style="0" customWidth="1"/>
    <col min="6" max="6" width="8.50390625" style="0" customWidth="1"/>
    <col min="7" max="7" width="9.375" style="0" customWidth="1"/>
    <col min="8" max="8" width="8.25390625" style="0" customWidth="1"/>
    <col min="9" max="9" width="8.625" style="0" customWidth="1"/>
    <col min="10" max="10" width="10.00390625" style="0" customWidth="1"/>
    <col min="11" max="11" width="14.75390625" style="0" customWidth="1"/>
    <col min="12" max="12" width="12.625" style="1" customWidth="1"/>
    <col min="13" max="13" width="14.125" style="1" customWidth="1"/>
    <col min="14" max="15" width="9.50390625" style="0" bestFit="1" customWidth="1"/>
  </cols>
  <sheetData>
    <row r="1" ht="20.25" customHeight="1">
      <c r="A1" s="2" t="s">
        <v>35</v>
      </c>
    </row>
    <row r="2" spans="1:13" ht="42" customHeight="1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7" customHeight="1">
      <c r="A3" s="3" t="s">
        <v>37</v>
      </c>
      <c r="E3" s="4"/>
      <c r="F3" s="4"/>
      <c r="G3" s="4"/>
      <c r="H3" s="4"/>
      <c r="I3" s="4"/>
      <c r="J3" s="4"/>
      <c r="K3" s="61" t="s">
        <v>38</v>
      </c>
      <c r="L3" s="61"/>
      <c r="M3" s="61"/>
    </row>
    <row r="4" spans="1:13" ht="27" customHeight="1">
      <c r="A4" s="65" t="s">
        <v>3</v>
      </c>
      <c r="B4" s="62" t="s">
        <v>39</v>
      </c>
      <c r="C4" s="62"/>
      <c r="D4" s="62"/>
      <c r="E4" s="62"/>
      <c r="F4" s="62"/>
      <c r="G4" s="62"/>
      <c r="H4" s="62"/>
      <c r="I4" s="62"/>
      <c r="J4" s="62"/>
      <c r="K4" s="65" t="s">
        <v>40</v>
      </c>
      <c r="L4" s="66" t="s">
        <v>41</v>
      </c>
      <c r="M4" s="65" t="s">
        <v>42</v>
      </c>
    </row>
    <row r="5" spans="1:13" ht="43.5" customHeight="1">
      <c r="A5" s="65"/>
      <c r="B5" s="5" t="s">
        <v>43</v>
      </c>
      <c r="C5" s="32" t="s">
        <v>44</v>
      </c>
      <c r="D5" s="5" t="s">
        <v>45</v>
      </c>
      <c r="E5" s="5" t="s">
        <v>46</v>
      </c>
      <c r="F5" s="5" t="s">
        <v>47</v>
      </c>
      <c r="G5" s="5" t="s">
        <v>44</v>
      </c>
      <c r="H5" s="5" t="s">
        <v>48</v>
      </c>
      <c r="I5" s="5" t="s">
        <v>49</v>
      </c>
      <c r="J5" s="9" t="s">
        <v>50</v>
      </c>
      <c r="K5" s="65"/>
      <c r="L5" s="66"/>
      <c r="M5" s="65"/>
    </row>
    <row r="6" spans="1:13" ht="27.75" customHeight="1">
      <c r="A6" s="6" t="s">
        <v>12</v>
      </c>
      <c r="B6" s="35">
        <v>87.2</v>
      </c>
      <c r="C6" s="36">
        <f>B6*0.1</f>
        <v>8.72</v>
      </c>
      <c r="D6" s="35">
        <v>92.7</v>
      </c>
      <c r="E6" s="36">
        <f>D6*0.2</f>
        <v>18.540000000000003</v>
      </c>
      <c r="F6" s="37">
        <v>93.6</v>
      </c>
      <c r="G6" s="38">
        <f>F6*0.1</f>
        <v>9.36</v>
      </c>
      <c r="H6" s="30">
        <v>94.75</v>
      </c>
      <c r="I6" s="39">
        <f>H6*0.6</f>
        <v>56.85</v>
      </c>
      <c r="J6" s="31">
        <f>C6+E6+G6+I6</f>
        <v>93.47</v>
      </c>
      <c r="K6" s="33">
        <v>0.94</v>
      </c>
      <c r="L6" s="32">
        <v>2778902</v>
      </c>
      <c r="M6" s="34">
        <f>L6*K6</f>
        <v>2612167.88</v>
      </c>
    </row>
    <row r="7" spans="1:13" ht="27.75" customHeight="1">
      <c r="A7" s="6" t="s">
        <v>13</v>
      </c>
      <c r="B7" s="35">
        <v>89.2</v>
      </c>
      <c r="C7" s="36">
        <f aca="true" t="shared" si="0" ref="C7:C17">B7*0.1</f>
        <v>8.92</v>
      </c>
      <c r="D7" s="35">
        <v>92.1</v>
      </c>
      <c r="E7" s="36">
        <f aca="true" t="shared" si="1" ref="E7:E17">D7*0.2</f>
        <v>18.419999999999998</v>
      </c>
      <c r="F7" s="37">
        <v>92.8</v>
      </c>
      <c r="G7" s="38">
        <f aca="true" t="shared" si="2" ref="G7:G17">F7*0.1</f>
        <v>9.28</v>
      </c>
      <c r="H7" s="30">
        <v>95</v>
      </c>
      <c r="I7" s="39">
        <f aca="true" t="shared" si="3" ref="I7:I17">H7*0.6</f>
        <v>57</v>
      </c>
      <c r="J7" s="31">
        <f aca="true" t="shared" si="4" ref="J7:J17">C7+E7+G7+I7</f>
        <v>93.62</v>
      </c>
      <c r="K7" s="33">
        <f aca="true" t="shared" si="5" ref="K7:K17">J7/100</f>
        <v>0.9362</v>
      </c>
      <c r="L7" s="32">
        <v>2437477</v>
      </c>
      <c r="M7" s="34">
        <f aca="true" t="shared" si="6" ref="M7:M17">L7*K7</f>
        <v>2281965.9674</v>
      </c>
    </row>
    <row r="8" spans="1:13" ht="27.75" customHeight="1">
      <c r="A8" s="6" t="s">
        <v>14</v>
      </c>
      <c r="B8" s="35">
        <v>90.6</v>
      </c>
      <c r="C8" s="36">
        <f t="shared" si="0"/>
        <v>9.06</v>
      </c>
      <c r="D8" s="35">
        <v>92.6</v>
      </c>
      <c r="E8" s="36">
        <f t="shared" si="1"/>
        <v>18.52</v>
      </c>
      <c r="F8" s="37">
        <v>95</v>
      </c>
      <c r="G8" s="38">
        <f t="shared" si="2"/>
        <v>9.5</v>
      </c>
      <c r="H8" s="30">
        <v>96.25</v>
      </c>
      <c r="I8" s="39">
        <f t="shared" si="3"/>
        <v>57.75</v>
      </c>
      <c r="J8" s="31">
        <f t="shared" si="4"/>
        <v>94.83</v>
      </c>
      <c r="K8" s="33">
        <f t="shared" si="5"/>
        <v>0.9483</v>
      </c>
      <c r="L8" s="32">
        <v>2950497</v>
      </c>
      <c r="M8" s="34">
        <f t="shared" si="6"/>
        <v>2797956.3051</v>
      </c>
    </row>
    <row r="9" spans="1:13" ht="27.75" customHeight="1">
      <c r="A9" s="6" t="s">
        <v>15</v>
      </c>
      <c r="B9" s="35">
        <v>87.1</v>
      </c>
      <c r="C9" s="36">
        <f t="shared" si="0"/>
        <v>8.709999999999999</v>
      </c>
      <c r="D9" s="35">
        <v>90.9</v>
      </c>
      <c r="E9" s="36">
        <f t="shared" si="1"/>
        <v>18.180000000000003</v>
      </c>
      <c r="F9" s="37">
        <v>90.4</v>
      </c>
      <c r="G9" s="38">
        <f t="shared" si="2"/>
        <v>9.040000000000001</v>
      </c>
      <c r="H9" s="30">
        <v>93.6</v>
      </c>
      <c r="I9" s="39">
        <f t="shared" si="3"/>
        <v>56.16</v>
      </c>
      <c r="J9" s="31">
        <f t="shared" si="4"/>
        <v>92.09</v>
      </c>
      <c r="K9" s="33">
        <f t="shared" si="5"/>
        <v>0.9209</v>
      </c>
      <c r="L9" s="32">
        <v>2199052</v>
      </c>
      <c r="M9" s="34">
        <f t="shared" si="6"/>
        <v>2025106.9868</v>
      </c>
    </row>
    <row r="10" spans="1:13" ht="27.75" customHeight="1">
      <c r="A10" s="6" t="s">
        <v>16</v>
      </c>
      <c r="B10" s="35">
        <v>91</v>
      </c>
      <c r="C10" s="36">
        <f t="shared" si="0"/>
        <v>9.1</v>
      </c>
      <c r="D10" s="35">
        <v>90.8</v>
      </c>
      <c r="E10" s="36">
        <f t="shared" si="1"/>
        <v>18.16</v>
      </c>
      <c r="F10" s="37">
        <v>93.9</v>
      </c>
      <c r="G10" s="38">
        <f t="shared" si="2"/>
        <v>9.39</v>
      </c>
      <c r="H10" s="30">
        <v>95.05</v>
      </c>
      <c r="I10" s="39">
        <f t="shared" si="3"/>
        <v>57.029999999999994</v>
      </c>
      <c r="J10" s="31">
        <f t="shared" si="4"/>
        <v>93.67999999999999</v>
      </c>
      <c r="K10" s="33">
        <f t="shared" si="5"/>
        <v>0.9368</v>
      </c>
      <c r="L10" s="32">
        <v>1471235</v>
      </c>
      <c r="M10" s="34">
        <f t="shared" si="6"/>
        <v>1378252.9479999999</v>
      </c>
    </row>
    <row r="11" spans="1:13" ht="27.75" customHeight="1">
      <c r="A11" s="6" t="s">
        <v>17</v>
      </c>
      <c r="B11" s="35">
        <v>90.6</v>
      </c>
      <c r="C11" s="36">
        <f t="shared" si="0"/>
        <v>9.06</v>
      </c>
      <c r="D11" s="35">
        <v>93.2</v>
      </c>
      <c r="E11" s="36">
        <f t="shared" si="1"/>
        <v>18.64</v>
      </c>
      <c r="F11" s="37">
        <v>95.2</v>
      </c>
      <c r="G11" s="38">
        <f t="shared" si="2"/>
        <v>9.520000000000001</v>
      </c>
      <c r="H11" s="30">
        <v>96.05</v>
      </c>
      <c r="I11" s="39">
        <f t="shared" si="3"/>
        <v>57.629999999999995</v>
      </c>
      <c r="J11" s="31">
        <f t="shared" si="4"/>
        <v>94.85</v>
      </c>
      <c r="K11" s="33">
        <f t="shared" si="5"/>
        <v>0.9484999999999999</v>
      </c>
      <c r="L11" s="32">
        <v>1607090</v>
      </c>
      <c r="M11" s="34">
        <f t="shared" si="6"/>
        <v>1524324.8649999998</v>
      </c>
    </row>
    <row r="12" spans="1:13" ht="27.75" customHeight="1">
      <c r="A12" s="6" t="s">
        <v>18</v>
      </c>
      <c r="B12" s="35">
        <v>89.7</v>
      </c>
      <c r="C12" s="36">
        <f t="shared" si="0"/>
        <v>8.97</v>
      </c>
      <c r="D12" s="35">
        <v>91.2</v>
      </c>
      <c r="E12" s="36">
        <f t="shared" si="1"/>
        <v>18.240000000000002</v>
      </c>
      <c r="F12" s="37">
        <v>93</v>
      </c>
      <c r="G12" s="38">
        <f t="shared" si="2"/>
        <v>9.3</v>
      </c>
      <c r="H12" s="30">
        <v>94.35</v>
      </c>
      <c r="I12" s="39">
        <f t="shared" si="3"/>
        <v>56.60999999999999</v>
      </c>
      <c r="J12" s="31">
        <f t="shared" si="4"/>
        <v>93.12</v>
      </c>
      <c r="K12" s="33">
        <f t="shared" si="5"/>
        <v>0.9312</v>
      </c>
      <c r="L12" s="32">
        <v>2202541</v>
      </c>
      <c r="M12" s="34">
        <f t="shared" si="6"/>
        <v>2051006.1792000001</v>
      </c>
    </row>
    <row r="13" spans="1:13" ht="27.75" customHeight="1">
      <c r="A13" s="6" t="s">
        <v>19</v>
      </c>
      <c r="B13" s="35">
        <v>90.7</v>
      </c>
      <c r="C13" s="36">
        <f t="shared" si="0"/>
        <v>9.07</v>
      </c>
      <c r="D13" s="35">
        <v>93.2</v>
      </c>
      <c r="E13" s="36">
        <f t="shared" si="1"/>
        <v>18.64</v>
      </c>
      <c r="F13" s="37">
        <v>93.8</v>
      </c>
      <c r="G13" s="38">
        <f t="shared" si="2"/>
        <v>9.38</v>
      </c>
      <c r="H13" s="30">
        <v>95.1</v>
      </c>
      <c r="I13" s="39">
        <f t="shared" si="3"/>
        <v>57.059999999999995</v>
      </c>
      <c r="J13" s="31">
        <f t="shared" si="4"/>
        <v>94.15</v>
      </c>
      <c r="K13" s="33">
        <f t="shared" si="5"/>
        <v>0.9415</v>
      </c>
      <c r="L13" s="32">
        <v>1605674</v>
      </c>
      <c r="M13" s="34">
        <f t="shared" si="6"/>
        <v>1511742.071</v>
      </c>
    </row>
    <row r="14" spans="1:13" ht="27.75" customHeight="1">
      <c r="A14" s="6" t="s">
        <v>20</v>
      </c>
      <c r="B14" s="35">
        <v>89.4</v>
      </c>
      <c r="C14" s="36">
        <f t="shared" si="0"/>
        <v>8.940000000000001</v>
      </c>
      <c r="D14" s="35">
        <v>90.6</v>
      </c>
      <c r="E14" s="36">
        <f t="shared" si="1"/>
        <v>18.12</v>
      </c>
      <c r="F14" s="37">
        <v>91.6</v>
      </c>
      <c r="G14" s="38">
        <f t="shared" si="2"/>
        <v>9.16</v>
      </c>
      <c r="H14" s="30">
        <v>94.4</v>
      </c>
      <c r="I14" s="39">
        <f t="shared" si="3"/>
        <v>56.64</v>
      </c>
      <c r="J14" s="31">
        <f t="shared" si="4"/>
        <v>92.86</v>
      </c>
      <c r="K14" s="33">
        <f t="shared" si="5"/>
        <v>0.9286</v>
      </c>
      <c r="L14" s="32">
        <v>2184238</v>
      </c>
      <c r="M14" s="34">
        <f t="shared" si="6"/>
        <v>2028283.4068</v>
      </c>
    </row>
    <row r="15" spans="1:13" ht="27.75" customHeight="1">
      <c r="A15" s="6" t="s">
        <v>21</v>
      </c>
      <c r="B15" s="35">
        <v>90.9</v>
      </c>
      <c r="C15" s="36">
        <f t="shared" si="0"/>
        <v>9.090000000000002</v>
      </c>
      <c r="D15" s="35">
        <v>92.6</v>
      </c>
      <c r="E15" s="36">
        <f t="shared" si="1"/>
        <v>18.52</v>
      </c>
      <c r="F15" s="37">
        <v>93.3</v>
      </c>
      <c r="G15" s="38">
        <f t="shared" si="2"/>
        <v>9.33</v>
      </c>
      <c r="H15" s="30">
        <v>95.25</v>
      </c>
      <c r="I15" s="39">
        <f t="shared" si="3"/>
        <v>57.15</v>
      </c>
      <c r="J15" s="31">
        <f t="shared" si="4"/>
        <v>94.09</v>
      </c>
      <c r="K15" s="33">
        <f t="shared" si="5"/>
        <v>0.9409000000000001</v>
      </c>
      <c r="L15" s="32">
        <v>1858462</v>
      </c>
      <c r="M15" s="34">
        <f t="shared" si="6"/>
        <v>1748626.8958</v>
      </c>
    </row>
    <row r="16" spans="1:13" ht="27.75" customHeight="1">
      <c r="A16" s="6" t="s">
        <v>51</v>
      </c>
      <c r="B16" s="40">
        <v>91.8</v>
      </c>
      <c r="C16" s="36">
        <f t="shared" si="0"/>
        <v>9.18</v>
      </c>
      <c r="D16" s="40">
        <v>92.4</v>
      </c>
      <c r="E16" s="36">
        <f t="shared" si="1"/>
        <v>18.48</v>
      </c>
      <c r="F16" s="37">
        <v>94.2</v>
      </c>
      <c r="G16" s="38">
        <f t="shared" si="2"/>
        <v>9.42</v>
      </c>
      <c r="H16" s="41">
        <v>95.5</v>
      </c>
      <c r="I16" s="39">
        <f t="shared" si="3"/>
        <v>57.3</v>
      </c>
      <c r="J16" s="31">
        <f t="shared" si="4"/>
        <v>94.38</v>
      </c>
      <c r="K16" s="33">
        <f t="shared" si="5"/>
        <v>0.9438</v>
      </c>
      <c r="L16" s="32">
        <v>1132557</v>
      </c>
      <c r="M16" s="34">
        <f t="shared" si="6"/>
        <v>1068907.2966</v>
      </c>
    </row>
    <row r="17" spans="1:14" ht="27.75" customHeight="1">
      <c r="A17" s="6" t="s">
        <v>52</v>
      </c>
      <c r="B17" s="40">
        <v>91.5</v>
      </c>
      <c r="C17" s="36">
        <f t="shared" si="0"/>
        <v>9.15</v>
      </c>
      <c r="D17" s="40">
        <v>92.4</v>
      </c>
      <c r="E17" s="36">
        <f t="shared" si="1"/>
        <v>18.48</v>
      </c>
      <c r="F17" s="37">
        <v>94.2</v>
      </c>
      <c r="G17" s="38">
        <f t="shared" si="2"/>
        <v>9.42</v>
      </c>
      <c r="H17" s="41">
        <v>95.45</v>
      </c>
      <c r="I17" s="39">
        <f t="shared" si="3"/>
        <v>57.27</v>
      </c>
      <c r="J17" s="31">
        <f t="shared" si="4"/>
        <v>94.32000000000001</v>
      </c>
      <c r="K17" s="33">
        <f t="shared" si="5"/>
        <v>0.9432</v>
      </c>
      <c r="L17" s="32">
        <v>4499816</v>
      </c>
      <c r="M17" s="34">
        <f t="shared" si="6"/>
        <v>4244226.4512</v>
      </c>
      <c r="N17" s="11"/>
    </row>
    <row r="18" spans="1:14" ht="27.75" customHeight="1">
      <c r="A18" s="6"/>
      <c r="B18" s="5"/>
      <c r="C18" s="5"/>
      <c r="D18" s="5"/>
      <c r="E18" s="5"/>
      <c r="F18" s="5"/>
      <c r="G18" s="5"/>
      <c r="H18" s="5"/>
      <c r="I18" s="5"/>
      <c r="J18" s="9"/>
      <c r="K18" s="10"/>
      <c r="L18" s="32">
        <f>SUM(L6:L17)</f>
        <v>26927541</v>
      </c>
      <c r="M18" s="34">
        <f>SUM(M6:M17)</f>
        <v>25272567.252899997</v>
      </c>
      <c r="N18" s="11"/>
    </row>
    <row r="19" spans="1:12" ht="23.25" customHeight="1">
      <c r="A19" s="7" t="s">
        <v>53</v>
      </c>
      <c r="B19" s="63" t="s">
        <v>54</v>
      </c>
      <c r="C19" s="63"/>
      <c r="D19" s="63"/>
      <c r="E19" s="63"/>
      <c r="G19" s="63" t="s">
        <v>55</v>
      </c>
      <c r="H19" s="63"/>
      <c r="I19" s="63"/>
      <c r="J19" s="63"/>
      <c r="L19" s="12"/>
    </row>
    <row r="20" spans="1:13" ht="24" customHeight="1">
      <c r="A20" s="64" t="s">
        <v>56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18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14.25">
      <c r="A22" s="64" t="s">
        <v>57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ht="14.25">
      <c r="A23" s="8"/>
    </row>
    <row r="24" ht="14.25">
      <c r="A24" s="8"/>
    </row>
    <row r="25" ht="14.25">
      <c r="A25" s="8"/>
    </row>
    <row r="26" ht="14.25">
      <c r="A26" s="8"/>
    </row>
    <row r="27" ht="14.25">
      <c r="A27" s="8"/>
    </row>
  </sheetData>
  <sheetProtection/>
  <mergeCells count="12">
    <mergeCell ref="A21:M21"/>
    <mergeCell ref="A22:M22"/>
    <mergeCell ref="A4:A5"/>
    <mergeCell ref="K4:K5"/>
    <mergeCell ref="L4:L5"/>
    <mergeCell ref="M4:M5"/>
    <mergeCell ref="A2:M2"/>
    <mergeCell ref="K3:M3"/>
    <mergeCell ref="B4:J4"/>
    <mergeCell ref="B19:E19"/>
    <mergeCell ref="G19:J19"/>
    <mergeCell ref="A20:M20"/>
  </mergeCells>
  <printOptions horizontalCentered="1" verticalCentered="1"/>
  <pageMargins left="0.16" right="0.17" top="0.29" bottom="0.28" header="0.33" footer="0.1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天长市计划生育委员会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纪信舟</dc:creator>
  <cp:keywords/>
  <dc:description/>
  <cp:lastModifiedBy>PC</cp:lastModifiedBy>
  <cp:lastPrinted>2021-01-28T08:57:49Z</cp:lastPrinted>
  <dcterms:created xsi:type="dcterms:W3CDTF">2007-05-06T00:08:47Z</dcterms:created>
  <dcterms:modified xsi:type="dcterms:W3CDTF">2023-02-02T08:51:38Z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06AD25D3A25F47519E17EAB8B3E4931C</vt:lpwstr>
  </property>
  <property fmtid="{D5CDD505-2E9C-101B-9397-08002B2CF9AE}" pid="3" name="KSOProductBuildVer">
    <vt:lpwstr>2052-11.1.0.13703</vt:lpwstr>
  </property>
</Properties>
</file>